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80" windowHeight="83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<sst xmlns="http://schemas.openxmlformats.org/spreadsheetml/2006/main" count="61" uniqueCount="59">
  <si>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</t>
  </si>
  <si>
    <t>N</t>
  </si>
  <si>
    <t>"Scheimpflug" - Berechnung des Winkels des Schärfekeils</t>
  </si>
  <si>
    <t>eintragen</t>
  </si>
  <si>
    <t>Keilwinkel in Altgrad° =</t>
  </si>
  <si>
    <t xml:space="preserve"> in m eingeben</t>
  </si>
  <si>
    <t>Bei Entfernung E &gt;&gt; Höhe H in m</t>
  </si>
  <si>
    <t>Wink. Fußbod. zu Objektivachse bei F:</t>
  </si>
  <si>
    <t>http://www.uni-giessen.de/~gk1030/div/Schaerfe.html</t>
  </si>
  <si>
    <t>http://www.photographien.org/schaerfe.html</t>
  </si>
  <si>
    <t>http://www.photographien.org/scriptphoto-vertraulich.pdf</t>
  </si>
  <si>
    <r>
      <t xml:space="preserve"> zur Erläuterung: </t>
    </r>
    <r>
      <rPr>
        <b/>
        <i/>
        <sz val="11"/>
        <rFont val="Arial"/>
        <family val="2"/>
      </rPr>
      <t>Lars Hennings</t>
    </r>
    <r>
      <rPr>
        <b/>
        <sz val="11"/>
        <rFont val="Arial"/>
        <family val="2"/>
      </rPr>
      <t>, Photoschule Großformat, Berlin 2004</t>
    </r>
    <r>
      <rPr>
        <sz val="11"/>
        <rFont val="Arial"/>
        <family val="2"/>
      </rPr>
      <t xml:space="preserve">; </t>
    </r>
  </si>
  <si>
    <t>Beispiel f=150 mm, bei Blende 22; Z = 0,09; ggf. ändern, s. u: Striewisch/ Kluge</t>
  </si>
  <si>
    <r>
      <t>N</t>
    </r>
    <r>
      <rPr>
        <sz val="10"/>
        <rFont val="Arial"/>
        <family val="0"/>
      </rPr>
      <t xml:space="preserve"> = Nahbereich scharf ab</t>
    </r>
  </si>
  <si>
    <r>
      <t>E</t>
    </r>
    <r>
      <rPr>
        <sz val="10"/>
        <rFont val="Arial"/>
        <family val="0"/>
      </rPr>
      <t xml:space="preserve"> = Entfernung Winkelhalbierende</t>
    </r>
  </si>
  <si>
    <t xml:space="preserve">Nur Annäherungswerte, da der Winkel "Nahpunkt-Scharfstellung" (N zu S) nur verdoppelt wurde, </t>
  </si>
  <si>
    <t>tatsächlich ist der Winkel "Scharfstellung-Fernpunkt" (S zu F) nur fast genau so groß.</t>
  </si>
  <si>
    <t xml:space="preserve"> alles in m</t>
  </si>
  <si>
    <t>Beispiel:</t>
  </si>
  <si>
    <t>f = 150 mm</t>
  </si>
  <si>
    <t>Bl. 22</t>
  </si>
  <si>
    <t>Z = 0,09</t>
  </si>
  <si>
    <t>Länge Fußboden bis Fernpunkt &gt; Skizze u.</t>
  </si>
  <si>
    <r>
      <t>A</t>
    </r>
    <r>
      <rPr>
        <sz val="10"/>
        <rFont val="Arial"/>
        <family val="0"/>
      </rPr>
      <t xml:space="preserve"> = Auszug (Brennweite + Verlängerung)</t>
    </r>
  </si>
  <si>
    <r>
      <t>D</t>
    </r>
    <r>
      <rPr>
        <sz val="10"/>
        <rFont val="Arial"/>
        <family val="0"/>
      </rPr>
      <t xml:space="preserve"> = Höhe Kamera bis Objektivachse</t>
    </r>
  </si>
  <si>
    <r>
      <t xml:space="preserve"> Grad = </t>
    </r>
    <r>
      <rPr>
        <b/>
        <sz val="10"/>
        <rFont val="Arial"/>
        <family val="2"/>
      </rPr>
      <t>Neigung Objektivebene</t>
    </r>
  </si>
  <si>
    <t xml:space="preserve"> m; N, S, F Objektivachse aus: Striewisch/ Kluge</t>
  </si>
  <si>
    <t xml:space="preserve"> m = halbe Höhe Keil</t>
  </si>
  <si>
    <t xml:space="preserve">   = D</t>
  </si>
  <si>
    <t xml:space="preserve">   = A</t>
  </si>
  <si>
    <t xml:space="preserve">   = S</t>
  </si>
  <si>
    <t xml:space="preserve">   = N</t>
  </si>
  <si>
    <t xml:space="preserve">   = Altgrad</t>
  </si>
  <si>
    <t xml:space="preserve">   = H</t>
  </si>
  <si>
    <t xml:space="preserve">   = E</t>
  </si>
  <si>
    <t xml:space="preserve">   = Grad</t>
  </si>
  <si>
    <t xml:space="preserve">   F = 15,26</t>
  </si>
  <si>
    <t xml:space="preserve">Berechnung nach der Formel: Keilwinkel = 2 x [ (90 - arctan D/(S - A)) - (90 - arctan D/(N - A)) ] </t>
  </si>
  <si>
    <r>
      <t>F</t>
    </r>
    <r>
      <rPr>
        <sz val="10"/>
        <rFont val="Arial"/>
        <family val="0"/>
      </rPr>
      <t xml:space="preserve"> = Fernpunkt (Kontrollwert unten)</t>
    </r>
  </si>
  <si>
    <t xml:space="preserve"> = Hypotenuse (F) dazu Objektiv =</t>
  </si>
  <si>
    <r>
      <t>A, S, N, F</t>
    </r>
    <r>
      <rPr>
        <sz val="9"/>
        <rFont val="Arial"/>
        <family val="2"/>
      </rPr>
      <t xml:space="preserve">: </t>
    </r>
    <r>
      <rPr>
        <sz val="10"/>
        <rFont val="Arial"/>
        <family val="2"/>
      </rPr>
      <t>z. B. aus Tabelle Striewisch/ Kluge</t>
    </r>
  </si>
  <si>
    <t xml:space="preserve"> = Kontrollwert von oben</t>
  </si>
  <si>
    <t>exakte Länge F Objektivachse (Pytagoras)</t>
  </si>
  <si>
    <t>ANMERKUNG</t>
  </si>
  <si>
    <t>Es geht um den "Scheimpflug"-Keilwinkel. Nach Linhof, Image Circle, Beiträge von Walter E. Schön, verläuft die Schärfeebene vom Schnittpunkt</t>
  </si>
  <si>
    <t>der Mattscheiben- und Objektivebene parallel zur Schwenkachse durch den Schärfepunkt des Objektivs auf der Objektivachse; der Schärfekeil</t>
  </si>
  <si>
    <t xml:space="preserve">wird ungefähr geteilt und beginnt unter dem Objektiv (Skizze). Diese Tabelle hilft zur Einschätzung und zur Ermittlung des - schmalen - </t>
  </si>
  <si>
    <t>Keilwinkels, gibt die Höhe H des halben Keils bei Entfernung E an und hilft bei der Einstellung des unteren Schenkels des Keils auf den Boden.</t>
  </si>
  <si>
    <t>Angegeben wird auch der Neigungswinkel des Objektivs (= Winkel F) - insbesondere das kann nur ein Hilfswert sein!</t>
  </si>
  <si>
    <t>Die Objektivdaten werden am besten von Striewisch/ Kluge (s. o. link) übernommen (dort u. r. die Auszugsverlängerung des Balgens).</t>
  </si>
  <si>
    <t>Das ist dann der Fall, wenn der Fernpunkt des Objektivs = der Hypotenuse des Dreiecks der Skizze ist (unterste Rechenzeile, mit Kontrollwert).</t>
  </si>
  <si>
    <t>Unterer Schenkel des Keils sinkt unter Fußboden, wenn F des Objektivs (Striewisch/ Kluge) größer als die exakte Länge F Objektivachse ist.</t>
  </si>
  <si>
    <t xml:space="preserve"> siehe unten die ganze Skizze u. Anmerkung; Felder in Orange/ Gelb zum Eintragen</t>
  </si>
  <si>
    <t>Dazu S (Scharfstellung) mit F (Fernpunkt) in der Tabelle Striewisch/ Kluge ermitteln (im Beispiel F Fußboden 14,73; F Objektivebene 15,26)</t>
  </si>
  <si>
    <r>
      <t>S</t>
    </r>
    <r>
      <rPr>
        <sz val="10"/>
        <rFont val="Arial"/>
        <family val="0"/>
      </rPr>
      <t xml:space="preserve"> = Scharfstellung auf Objektivachse</t>
    </r>
  </si>
  <si>
    <t xml:space="preserve"> muß</t>
  </si>
  <si>
    <t xml:space="preserve"> kann</t>
  </si>
  <si>
    <t>die Berechnung dann einfacher ist - real würde der Boden höher, in den Schärfebereich gelegt.</t>
  </si>
  <si>
    <t>Die Winkel sind nur grob ermittelt. Fixiert ist der Schnittpunkt Objektivebene-Fußboden, weil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</si>
</sst>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18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6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0" fillId="3" borderId="7" xfId="0" applyFill="1" applyBorder="1" applyAlignment="1">
      <alignment/>
    </xf>
    <xf numFmtId="0" fontId="0" fillId="5" borderId="8" xfId="0" applyFill="1" applyBorder="1" applyAlignment="1" applyProtection="1">
      <alignment/>
      <protection locked="0"/>
    </xf>
    <xf numFmtId="0" fontId="1" fillId="3" borderId="9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0" fillId="5" borderId="12" xfId="0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3</xdr:row>
      <xdr:rowOff>123825</xdr:rowOff>
    </xdr:from>
    <xdr:to>
      <xdr:col>6</xdr:col>
      <xdr:colOff>695325</xdr:colOff>
      <xdr:row>13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771525"/>
          <a:ext cx="2809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95250</xdr:rowOff>
    </xdr:from>
    <xdr:to>
      <xdr:col>6</xdr:col>
      <xdr:colOff>676275</xdr:colOff>
      <xdr:row>43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362700"/>
          <a:ext cx="7791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giessen.de/~gk1030/div/Schaerfe.html" TargetMode="External" /><Relationship Id="rId2" Type="http://schemas.openxmlformats.org/officeDocument/2006/relationships/hyperlink" Target="http://www.photographien.org/schaerfe.html" TargetMode="External" /><Relationship Id="rId3" Type="http://schemas.openxmlformats.org/officeDocument/2006/relationships/hyperlink" Target="http://www.photographien.org/scriptphoto-vertraulich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2.421875" style="0" customWidth="1"/>
    <col min="4" max="4" width="19.7109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23.25">
      <c r="A2" s="17" t="s">
        <v>2</v>
      </c>
      <c r="B2" s="2"/>
      <c r="C2" s="2"/>
      <c r="D2" s="2"/>
      <c r="E2" s="2"/>
      <c r="F2" s="2"/>
      <c r="G2" s="2"/>
    </row>
    <row r="3" spans="1:7" ht="15">
      <c r="A3" s="19" t="s">
        <v>11</v>
      </c>
      <c r="B3" s="2"/>
      <c r="C3" s="2"/>
      <c r="D3" s="4" t="s">
        <v>10</v>
      </c>
      <c r="E3" s="2"/>
      <c r="F3" s="2"/>
      <c r="G3" s="2"/>
    </row>
    <row r="4" spans="1:7" ht="12.75">
      <c r="A4" s="3" t="s">
        <v>52</v>
      </c>
      <c r="B4" s="2"/>
      <c r="C4" s="2"/>
      <c r="D4" s="4"/>
      <c r="E4" s="2"/>
      <c r="F4" s="2"/>
      <c r="G4" s="2"/>
    </row>
    <row r="5" spans="1:7" ht="12.75">
      <c r="A5" s="3"/>
      <c r="B5" s="2"/>
      <c r="C5" s="2"/>
      <c r="D5" s="4"/>
      <c r="E5" s="2"/>
      <c r="F5" s="2"/>
      <c r="G5" s="2"/>
    </row>
    <row r="6" spans="1:7" ht="12.75">
      <c r="A6" s="3" t="s">
        <v>15</v>
      </c>
      <c r="B6" s="2"/>
      <c r="C6" s="2"/>
      <c r="D6" s="2"/>
      <c r="E6" s="2"/>
      <c r="F6" s="2"/>
      <c r="G6" s="2"/>
    </row>
    <row r="7" spans="1:7" ht="12.75">
      <c r="A7" s="18" t="s">
        <v>16</v>
      </c>
      <c r="B7" s="2"/>
      <c r="C7" s="2"/>
      <c r="D7" s="2"/>
      <c r="E7" s="2"/>
      <c r="F7" s="2"/>
      <c r="G7" s="2"/>
    </row>
    <row r="8" spans="1:7" ht="12.75">
      <c r="A8" s="3" t="s">
        <v>58</v>
      </c>
      <c r="B8" s="2"/>
      <c r="C8" s="2"/>
      <c r="D8" s="2"/>
      <c r="E8" s="2"/>
      <c r="F8" s="2"/>
      <c r="G8" s="2"/>
    </row>
    <row r="9" spans="1:7" ht="12.75">
      <c r="A9" s="3" t="s">
        <v>57</v>
      </c>
      <c r="B9" s="2"/>
      <c r="C9" s="2"/>
      <c r="D9" s="2"/>
      <c r="E9" s="2"/>
      <c r="F9" s="2"/>
      <c r="G9" s="2"/>
    </row>
    <row r="10" spans="1:7" ht="12.75">
      <c r="A10" s="3" t="s">
        <v>37</v>
      </c>
      <c r="B10" s="2"/>
      <c r="C10" s="2"/>
      <c r="D10" s="2"/>
      <c r="E10" s="2"/>
      <c r="F10" s="2"/>
      <c r="G10" s="2"/>
    </row>
    <row r="11" spans="1:7" ht="12.75">
      <c r="A11" s="3"/>
      <c r="B11" s="2"/>
      <c r="C11" s="2"/>
      <c r="D11" s="2"/>
      <c r="E11" s="2"/>
      <c r="F11" s="2"/>
      <c r="G11" s="2"/>
    </row>
    <row r="12" spans="1:7" ht="12.75">
      <c r="A12" s="5" t="s">
        <v>12</v>
      </c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6" t="s">
        <v>3</v>
      </c>
      <c r="C14" s="2"/>
      <c r="D14" s="2"/>
      <c r="E14" s="2"/>
      <c r="F14" s="2"/>
      <c r="G14" s="2"/>
    </row>
    <row r="15" spans="1:7" ht="12.75">
      <c r="A15" s="9" t="s">
        <v>24</v>
      </c>
      <c r="B15" s="14">
        <v>1.5</v>
      </c>
      <c r="C15" s="7" t="s">
        <v>17</v>
      </c>
      <c r="D15" s="2"/>
      <c r="E15" s="1" t="s">
        <v>18</v>
      </c>
      <c r="F15" s="1">
        <v>1.5</v>
      </c>
      <c r="G15" s="1" t="s">
        <v>28</v>
      </c>
    </row>
    <row r="16" spans="1:7" ht="12.75">
      <c r="A16" s="9" t="s">
        <v>23</v>
      </c>
      <c r="B16" s="15">
        <v>0.1535</v>
      </c>
      <c r="C16" s="2" t="s">
        <v>55</v>
      </c>
      <c r="D16" s="2"/>
      <c r="E16" s="1" t="s">
        <v>19</v>
      </c>
      <c r="F16" s="1">
        <v>0.1535</v>
      </c>
      <c r="G16" s="1" t="s">
        <v>29</v>
      </c>
    </row>
    <row r="17" spans="1:7" ht="12.75">
      <c r="A17" s="9" t="s">
        <v>54</v>
      </c>
      <c r="B17" s="15">
        <v>6.6</v>
      </c>
      <c r="C17" s="2" t="s">
        <v>55</v>
      </c>
      <c r="D17" s="2"/>
      <c r="E17" s="1" t="s">
        <v>20</v>
      </c>
      <c r="F17" s="1">
        <v>6.6</v>
      </c>
      <c r="G17" s="1" t="s">
        <v>30</v>
      </c>
    </row>
    <row r="18" spans="1:7" ht="12.75">
      <c r="A18" s="9" t="s">
        <v>13</v>
      </c>
      <c r="B18" s="16">
        <v>4.21</v>
      </c>
      <c r="C18" s="2" t="s">
        <v>55</v>
      </c>
      <c r="D18" s="2"/>
      <c r="E18" s="1" t="s">
        <v>21</v>
      </c>
      <c r="F18" s="1">
        <v>4.21</v>
      </c>
      <c r="G18" s="1" t="s">
        <v>31</v>
      </c>
    </row>
    <row r="19" spans="1:7" ht="12.75">
      <c r="A19" s="9" t="s">
        <v>38</v>
      </c>
      <c r="B19" s="23">
        <v>15.26</v>
      </c>
      <c r="C19" s="2" t="s">
        <v>56</v>
      </c>
      <c r="D19" s="2"/>
      <c r="E19" s="2"/>
      <c r="F19" s="1"/>
      <c r="G19" s="1"/>
    </row>
    <row r="20" spans="1:7" ht="12.75">
      <c r="A20" s="2"/>
      <c r="B20" s="2"/>
      <c r="C20" s="2"/>
      <c r="D20" s="2"/>
      <c r="E20" s="2"/>
      <c r="F20" s="1"/>
      <c r="G20" s="1"/>
    </row>
    <row r="21" spans="1:7" ht="12.75">
      <c r="A21" s="9" t="s">
        <v>40</v>
      </c>
      <c r="B21" s="4" t="s">
        <v>8</v>
      </c>
      <c r="C21" s="2"/>
      <c r="D21" s="2"/>
      <c r="E21" s="2"/>
      <c r="F21" s="1"/>
      <c r="G21" s="1"/>
    </row>
    <row r="22" spans="1:7" ht="12.75">
      <c r="A22" s="2"/>
      <c r="B22" s="4" t="s">
        <v>9</v>
      </c>
      <c r="C22" s="2"/>
      <c r="D22" s="2"/>
      <c r="E22" s="2"/>
      <c r="F22" s="1"/>
      <c r="G22" s="1"/>
    </row>
    <row r="23" spans="1:7" ht="13.5" thickBot="1">
      <c r="A23" s="3"/>
      <c r="B23" s="2"/>
      <c r="C23" s="20" t="s">
        <v>0</v>
      </c>
      <c r="D23" s="20" t="s">
        <v>1</v>
      </c>
      <c r="E23" s="2"/>
      <c r="F23" s="1"/>
      <c r="G23" s="1"/>
    </row>
    <row r="24" spans="1:7" ht="13.5" thickTop="1">
      <c r="A24" s="2"/>
      <c r="B24" s="8"/>
      <c r="C24" s="21">
        <f>ATAN(B15/(B17-B16))</f>
        <v>0.22861642046819086</v>
      </c>
      <c r="D24" s="21">
        <f>ATAN(B15/(B18-B16))</f>
        <v>0.35418367061679534</v>
      </c>
      <c r="E24" s="2"/>
      <c r="F24" s="1"/>
      <c r="G24" s="1"/>
    </row>
    <row r="25" spans="1:7" ht="12.75">
      <c r="A25" s="9" t="s">
        <v>4</v>
      </c>
      <c r="B25" s="10">
        <f>(C26-D26)*2</f>
        <v>14.388946957156975</v>
      </c>
      <c r="C25" s="21">
        <f>DEGREES(C24)</f>
        <v>13.098756020215584</v>
      </c>
      <c r="D25" s="21">
        <f>DEGREES(D24)</f>
        <v>20.29322949879408</v>
      </c>
      <c r="E25" s="2"/>
      <c r="F25" s="1">
        <v>14.39</v>
      </c>
      <c r="G25" s="1" t="s">
        <v>32</v>
      </c>
    </row>
    <row r="26" spans="1:7" ht="13.5" thickBot="1">
      <c r="A26" s="2"/>
      <c r="B26" s="11"/>
      <c r="C26" s="21">
        <f>(90-C25)</f>
        <v>76.90124397978441</v>
      </c>
      <c r="D26" s="21">
        <f>(90-D25)</f>
        <v>69.70677050120592</v>
      </c>
      <c r="E26" s="2"/>
      <c r="F26" s="1"/>
      <c r="G26" s="1"/>
    </row>
    <row r="27" spans="1:7" ht="14.25" thickBot="1" thickTop="1">
      <c r="A27" s="2"/>
      <c r="B27" s="2"/>
      <c r="C27" s="2"/>
      <c r="D27" s="2"/>
      <c r="E27" s="2"/>
      <c r="F27" s="1"/>
      <c r="G27" s="1"/>
    </row>
    <row r="28" spans="1:7" ht="12.75">
      <c r="A28" s="26" t="s">
        <v>6</v>
      </c>
      <c r="B28" s="27">
        <f>RADIANS(B25/2)*B29</f>
        <v>2.511345002972087</v>
      </c>
      <c r="C28" s="2" t="s">
        <v>27</v>
      </c>
      <c r="D28" s="2"/>
      <c r="E28" s="2"/>
      <c r="F28" s="1">
        <v>2.51</v>
      </c>
      <c r="G28" s="1" t="s">
        <v>33</v>
      </c>
    </row>
    <row r="29" spans="1:7" ht="13.5" thickBot="1">
      <c r="A29" s="24" t="s">
        <v>14</v>
      </c>
      <c r="B29" s="28">
        <v>20</v>
      </c>
      <c r="C29" s="2" t="s">
        <v>5</v>
      </c>
      <c r="D29" s="2"/>
      <c r="E29" s="2"/>
      <c r="F29" s="1">
        <v>20</v>
      </c>
      <c r="G29" s="1" t="s">
        <v>34</v>
      </c>
    </row>
    <row r="30" spans="1:7" ht="13.5" thickBot="1">
      <c r="A30" s="2"/>
      <c r="B30" s="13"/>
      <c r="C30" s="2"/>
      <c r="D30" s="2"/>
      <c r="E30" s="2"/>
      <c r="F30" s="1"/>
      <c r="G30" s="1"/>
    </row>
    <row r="31" spans="1:7" ht="13.5" thickTop="1">
      <c r="A31" s="2"/>
      <c r="B31" s="8"/>
      <c r="C31" s="2"/>
      <c r="D31" s="2"/>
      <c r="E31" s="2"/>
      <c r="F31" s="1"/>
      <c r="G31" s="1"/>
    </row>
    <row r="32" spans="1:7" ht="12.75">
      <c r="A32" s="9" t="s">
        <v>7</v>
      </c>
      <c r="B32" s="10">
        <f>DEGREES(B16/B15)</f>
        <v>5.863268103505424</v>
      </c>
      <c r="C32" s="2" t="s">
        <v>25</v>
      </c>
      <c r="D32" s="2"/>
      <c r="E32" s="2"/>
      <c r="F32" s="1">
        <v>5.86</v>
      </c>
      <c r="G32" s="1" t="s">
        <v>35</v>
      </c>
    </row>
    <row r="33" spans="1:7" ht="12.75">
      <c r="A33" s="9" t="s">
        <v>22</v>
      </c>
      <c r="B33" s="10">
        <f>B15/RADIANS(B32)</f>
        <v>14.657980456026058</v>
      </c>
      <c r="C33" s="2" t="s">
        <v>26</v>
      </c>
      <c r="D33" s="2"/>
      <c r="E33" s="2"/>
      <c r="F33" s="1">
        <v>14.73</v>
      </c>
      <c r="G33" s="1" t="s">
        <v>36</v>
      </c>
    </row>
    <row r="34" spans="1:7" ht="13.5" thickBot="1">
      <c r="A34" s="9"/>
      <c r="B34" s="10"/>
      <c r="C34" s="2"/>
      <c r="D34" s="2"/>
      <c r="E34" s="2"/>
      <c r="F34" s="1"/>
      <c r="G34" s="1"/>
    </row>
    <row r="35" spans="1:7" ht="14.25" thickBot="1" thickTop="1">
      <c r="A35" s="9" t="s">
        <v>42</v>
      </c>
      <c r="B35" s="25">
        <f>SQRT(B33*B33+B15*B15)</f>
        <v>14.734530567657794</v>
      </c>
      <c r="C35" s="2" t="s">
        <v>39</v>
      </c>
      <c r="D35" s="2"/>
      <c r="E35" s="22">
        <f>B19</f>
        <v>15.26</v>
      </c>
      <c r="F35" s="2" t="s">
        <v>41</v>
      </c>
      <c r="G35" s="2"/>
    </row>
    <row r="36" spans="1:7" ht="13.5" thickTop="1">
      <c r="A36" s="2" t="s">
        <v>51</v>
      </c>
      <c r="B36" s="12"/>
      <c r="C36" s="2"/>
      <c r="D36" s="2"/>
      <c r="E36" s="2"/>
      <c r="F36" s="2"/>
      <c r="G36" s="2"/>
    </row>
    <row r="37" spans="1:7" ht="12.75">
      <c r="A37" s="2" t="s">
        <v>53</v>
      </c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9" t="s">
        <v>43</v>
      </c>
      <c r="B45" s="2"/>
      <c r="C45" s="2"/>
      <c r="D45" s="2"/>
      <c r="E45" s="2"/>
      <c r="F45" s="2"/>
      <c r="G45" s="2"/>
    </row>
    <row r="46" spans="1:7" ht="12.75">
      <c r="A46" s="2" t="s">
        <v>44</v>
      </c>
      <c r="B46" s="2"/>
      <c r="C46" s="2"/>
      <c r="D46" s="2"/>
      <c r="E46" s="2"/>
      <c r="F46" s="2"/>
      <c r="G46" s="2"/>
    </row>
    <row r="47" spans="1:7" ht="12.75">
      <c r="A47" s="2" t="s">
        <v>45</v>
      </c>
      <c r="B47" s="2"/>
      <c r="C47" s="2"/>
      <c r="D47" s="2"/>
      <c r="E47" s="2"/>
      <c r="F47" s="2"/>
      <c r="G47" s="2"/>
    </row>
    <row r="48" spans="1:7" ht="12.75">
      <c r="A48" s="2" t="s">
        <v>46</v>
      </c>
      <c r="B48" s="2"/>
      <c r="C48" s="2"/>
      <c r="D48" s="2"/>
      <c r="E48" s="2"/>
      <c r="F48" s="2"/>
      <c r="G48" s="2"/>
    </row>
    <row r="49" spans="1:7" ht="12.75">
      <c r="A49" s="2" t="s">
        <v>47</v>
      </c>
      <c r="B49" s="2"/>
      <c r="C49" s="2"/>
      <c r="D49" s="2"/>
      <c r="E49" s="2"/>
      <c r="F49" s="2"/>
      <c r="G49" s="2"/>
    </row>
    <row r="50" spans="1:7" ht="12.75">
      <c r="A50" s="2" t="s">
        <v>50</v>
      </c>
      <c r="B50" s="2"/>
      <c r="C50" s="2"/>
      <c r="D50" s="2"/>
      <c r="E50" s="2"/>
      <c r="F50" s="2"/>
      <c r="G50" s="2"/>
    </row>
    <row r="51" spans="1:7" ht="12.75">
      <c r="A51" s="2" t="s">
        <v>48</v>
      </c>
      <c r="B51" s="2"/>
      <c r="C51" s="2"/>
      <c r="D51" s="2"/>
      <c r="E51" s="2"/>
      <c r="F51" s="2"/>
      <c r="G51" s="2"/>
    </row>
    <row r="52" spans="1:7" ht="12.75">
      <c r="A52" s="2" t="s">
        <v>49</v>
      </c>
      <c r="B52" s="2"/>
      <c r="C52" s="2"/>
      <c r="D52" s="2"/>
      <c r="E52" s="2"/>
      <c r="F52" s="2"/>
      <c r="G52" s="2"/>
    </row>
  </sheetData>
  <sheetProtection sheet="1" objects="1" scenarios="1"/>
  <hyperlinks>
    <hyperlink ref="B21" r:id="rId1" display="http://www.uni-giessen.de/~gk1030/div/Schaerfe.html"/>
    <hyperlink ref="B22" r:id="rId2" display="http://www.photographien.org/schaerfe.html"/>
    <hyperlink ref="D3" r:id="rId3" display="http://www.photographien.org/scriptphoto-vertraulich.pdf"/>
  </hyperlinks>
  <printOptions/>
  <pageMargins left="0.75" right="0.75" top="1" bottom="1" header="0.4921259845" footer="0.4921259845"/>
  <pageSetup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</dc:creator>
  <cp:keywords/>
  <dc:description/>
  <cp:lastModifiedBy>h.</cp:lastModifiedBy>
  <dcterms:created xsi:type="dcterms:W3CDTF">2004-02-12T10:05:10Z</dcterms:created>
  <dcterms:modified xsi:type="dcterms:W3CDTF">2004-03-03T05:30:04Z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